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  <c r="G7" i="1"/>
  <c r="J14" i="1" l="1"/>
  <c r="I14" i="1"/>
  <c r="H14" i="1"/>
  <c r="G14" i="1"/>
  <c r="J13" i="1" l="1"/>
  <c r="I13" i="1"/>
  <c r="H13" i="1"/>
  <c r="G13" i="1"/>
  <c r="J5" i="1" l="1"/>
  <c r="I5" i="1"/>
  <c r="H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<sst xmlns="http://schemas.openxmlformats.org/spreadsheetml/2006/main" count="51" uniqueCount="47">
  <si>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</si>
  <si>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</si>
  <si>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</si>
  <si>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</si>
  <si>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</si>
  <si>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</si>
  <si>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</si>
  <si>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</si>
  <si>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</si>
  <si>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</si>
  <si>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</si>
  <si>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</si>
  <si>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</si>
  <si>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</si>
  <si>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</si>
  <si>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</si>
  <si>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</si>
  <si>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</si>
  <si>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</si>
  <si>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</si>
  <si>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</si>
  <si>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</si>
  <si>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</si>
  <si>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</si>
  <si>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</si>
  <si>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</si>
  <si>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</si>
  <si>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</si>
  <si>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</si>
  <si>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</si>
  <si>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</si>
  <si>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1/130</t>
  </si>
  <si>
    <t>Фасоль консервированная</t>
  </si>
  <si>
    <t>1/20</t>
  </si>
  <si>
    <t>Чай с молоком</t>
  </si>
  <si>
    <t>Суп овощной со сметаной</t>
  </si>
  <si>
    <t>Котлета домашняя</t>
  </si>
  <si>
    <t>1/81</t>
  </si>
  <si>
    <t>Пюре картофельное</t>
  </si>
  <si>
    <t>1/50</t>
  </si>
  <si>
    <t>Гарнир</t>
  </si>
  <si>
    <t>58*0,2</t>
  </si>
  <si>
    <t>Омлет с сосисками "Детскими"</t>
  </si>
  <si>
    <t>Батончик "Бонтайм"</t>
  </si>
  <si>
    <t>Кондитерка</t>
  </si>
  <si>
    <t>Зеленый горошек</t>
  </si>
  <si>
    <t>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</si>
</sst>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44701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42</v>
      </c>
      <c r="E4" s="19">
        <v>33.42</v>
      </c>
      <c r="F4" s="10" t="s">
        <v>31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31" t="s">
        <v>30</v>
      </c>
      <c r="C5" s="50"/>
      <c r="D5" s="9" t="s">
        <v>32</v>
      </c>
      <c r="E5" s="19">
        <v>3.27</v>
      </c>
      <c r="F5" s="10" t="s">
        <v>33</v>
      </c>
      <c r="G5" s="51" t="s">
        <v>41</v>
      </c>
      <c r="H5" s="51">
        <f>3*0.2</f>
        <v>0.60000000000000009</v>
      </c>
      <c r="I5" s="51">
        <f>0.5*0.2</f>
        <v>0.1</v>
      </c>
      <c r="J5" s="52">
        <f>7.3*0.2</f>
        <v>1.46</v>
      </c>
      <c r="K5" s="1"/>
    </row>
    <row r="6" spans="1:11" ht="16.8" thickBot="1" x14ac:dyDescent="0.35">
      <c r="A6" s="13"/>
      <c r="B6" s="31" t="s">
        <v>26</v>
      </c>
      <c r="C6" s="50"/>
      <c r="D6" s="9" t="s">
        <v>34</v>
      </c>
      <c r="E6" s="19">
        <v>7.01</v>
      </c>
      <c r="F6" s="10" t="s">
        <v>18</v>
      </c>
      <c r="G6" s="51">
        <v>54</v>
      </c>
      <c r="H6" s="51">
        <v>1.5</v>
      </c>
      <c r="I6" s="51">
        <v>1.2</v>
      </c>
      <c r="J6" s="52">
        <v>9.3000000000000007</v>
      </c>
      <c r="K6" s="1"/>
    </row>
    <row r="7" spans="1:11" ht="16.8" thickBot="1" x14ac:dyDescent="0.35">
      <c r="A7" s="13"/>
      <c r="B7" s="31" t="s">
        <v>44</v>
      </c>
      <c r="C7" s="50"/>
      <c r="D7" s="9" t="s">
        <v>43</v>
      </c>
      <c r="E7" s="19">
        <v>8.8000000000000007</v>
      </c>
      <c r="F7" s="10" t="s">
        <v>33</v>
      </c>
      <c r="G7" s="51">
        <f>272.8/55*20</f>
        <v>99.2</v>
      </c>
      <c r="H7" s="51">
        <f>2.42/55*20</f>
        <v>0.87999999999999989</v>
      </c>
      <c r="I7" s="51">
        <f>13.48/55*20</f>
        <v>4.9018181818181823</v>
      </c>
      <c r="J7" s="52">
        <f>35.2/55*20</f>
        <v>12.8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53.67</v>
      </c>
      <c r="F9" s="24"/>
      <c r="G9" s="24">
        <f>SUM(G4:G8)</f>
        <v>442.42</v>
      </c>
      <c r="H9" s="11">
        <f>SUM(H4:H8)</f>
        <v>18.709999999999997</v>
      </c>
      <c r="I9" s="11">
        <f>SUM(I4:I8)</f>
        <v>27.511818181818185</v>
      </c>
      <c r="J9" s="12">
        <f>SUM(J4:J8)</f>
        <v>33.18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35</v>
      </c>
      <c r="E12" s="19">
        <v>14.08</v>
      </c>
      <c r="F12" s="10" t="s">
        <v>28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36</v>
      </c>
      <c r="E13" s="19">
        <v>31.43</v>
      </c>
      <c r="F13" s="10" t="s">
        <v>37</v>
      </c>
      <c r="G13" s="15">
        <f>260.33*0.81</f>
        <v>210.8673</v>
      </c>
      <c r="H13" s="15">
        <f>15.4*0.81</f>
        <v>12.474000000000002</v>
      </c>
      <c r="I13" s="15">
        <f>18.9*0.81</f>
        <v>15.308999999999999</v>
      </c>
      <c r="J13" s="16">
        <f>5.6*0.81</f>
        <v>4.5359999999999996</v>
      </c>
      <c r="K13" s="1"/>
    </row>
    <row r="14" spans="1:11" ht="16.8" customHeight="1" thickBot="1" x14ac:dyDescent="0.35">
      <c r="A14" s="13"/>
      <c r="B14" s="31" t="s">
        <v>40</v>
      </c>
      <c r="C14" s="32"/>
      <c r="D14" s="47" t="s">
        <v>38</v>
      </c>
      <c r="E14" s="19">
        <v>5.43</v>
      </c>
      <c r="F14" s="10" t="s">
        <v>39</v>
      </c>
      <c r="G14" s="15">
        <f>101.33*0.5</f>
        <v>50.664999999999999</v>
      </c>
      <c r="H14" s="15">
        <f>2.07*0.5</f>
        <v>1.0349999999999999</v>
      </c>
      <c r="I14" s="15">
        <f>4.47*0.5</f>
        <v>2.2349999999999999</v>
      </c>
      <c r="J14" s="16">
        <f>13.2*0.5</f>
        <v>6.6</v>
      </c>
      <c r="K14" s="1"/>
    </row>
    <row r="15" spans="1:11" ht="16.8" customHeight="1" thickBot="1" x14ac:dyDescent="0.35">
      <c r="A15" s="13"/>
      <c r="B15" s="31" t="s">
        <v>30</v>
      </c>
      <c r="C15" s="32"/>
      <c r="D15" s="47" t="s">
        <v>45</v>
      </c>
      <c r="E15" s="19">
        <v>4.67</v>
      </c>
      <c r="F15" s="10" t="s">
        <v>46</v>
      </c>
      <c r="G15" s="15">
        <f>58*0.27</f>
        <v>15.66</v>
      </c>
      <c r="H15" s="15">
        <f>3*0.27</f>
        <v>0.81</v>
      </c>
      <c r="I15" s="15">
        <f>0.5*0.27</f>
        <v>0.13500000000000001</v>
      </c>
      <c r="J15" s="16">
        <f>7.3*0.27</f>
        <v>1.9710000000000001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71.510000000000005</v>
      </c>
      <c r="F18" s="36"/>
      <c r="G18" s="15">
        <f>SUM(G12:G17)</f>
        <v>509.19230000000005</v>
      </c>
      <c r="H18" s="15">
        <f>SUM(H12:H17)</f>
        <v>24.759</v>
      </c>
      <c r="I18" s="15">
        <f>SUM(I12:I17)</f>
        <v>20.239000000000001</v>
      </c>
      <c r="J18" s="16">
        <f>SUM(J12:J17)</f>
        <v>49.986999999999995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125.18</v>
      </c>
      <c r="F19" s="41"/>
      <c r="G19" s="41">
        <f>G9+G18</f>
        <v>951.6123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2022-05-19T04:59:51Z</dcterms:modified>
</cp:coreProperties>
</file>